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9860C8DC-E4CE-49CE-A440-A5F79427CE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-3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20" i="1"/>
  <c r="H20" i="1" s="1"/>
  <c r="F35" i="1"/>
  <c r="E34" i="1"/>
  <c r="H34" i="1" s="1"/>
  <c r="I34" i="1" s="1"/>
  <c r="E32" i="1"/>
  <c r="H32" i="1" s="1"/>
  <c r="I32" i="1" s="1"/>
  <c r="E30" i="1"/>
  <c r="H30" i="1" s="1"/>
  <c r="I30" i="1" s="1"/>
  <c r="E28" i="1"/>
  <c r="H28" i="1" s="1"/>
  <c r="I28" i="1" s="1"/>
  <c r="E26" i="1"/>
  <c r="H26" i="1" s="1"/>
  <c r="I26" i="1" s="1"/>
  <c r="E24" i="1"/>
  <c r="H24" i="1" s="1"/>
  <c r="I24" i="1" s="1"/>
  <c r="E22" i="1"/>
  <c r="H22" i="1" s="1"/>
  <c r="I22" i="1" s="1"/>
  <c r="D35" i="1"/>
  <c r="C35" i="1"/>
  <c r="H35" i="1" l="1"/>
  <c r="I35" i="1" s="1"/>
  <c r="G26" i="1"/>
  <c r="G22" i="1"/>
  <c r="G32" i="1"/>
  <c r="G24" i="1"/>
  <c r="G34" i="1"/>
  <c r="I20" i="1"/>
  <c r="G28" i="1"/>
  <c r="G30" i="1"/>
  <c r="E35" i="1"/>
  <c r="G35" i="1" s="1"/>
  <c r="G20" i="1"/>
</calcChain>
</file>

<file path=xl/sharedStrings.xml><?xml version="1.0" encoding="utf-8"?>
<sst xmlns="http://schemas.openxmlformats.org/spreadsheetml/2006/main" count="63" uniqueCount="33">
  <si>
    <t>GEORGIA POWER COMPANY</t>
  </si>
  <si>
    <t>FACT SHEET SUMMARY</t>
  </si>
  <si>
    <t>TRADITIONAL REVENUE REQUIREMENT</t>
  </si>
  <si>
    <t>(AMOUNTS IN THOUSANDS)</t>
  </si>
  <si>
    <t>Revenue Requirement Summary</t>
  </si>
  <si>
    <t>Traditional Revenue Requirement Traditional Base Deficiency:</t>
  </si>
  <si>
    <t>Traditional Revenue Requirement ECCR Deficiency:</t>
  </si>
  <si>
    <t>Traditional Revenue Requirement DSM Deficiency:</t>
  </si>
  <si>
    <t>Traditional Revenue Requirement MFF Deficiency:</t>
  </si>
  <si>
    <t>Traditional Revenue Requirement Total Deficiency:</t>
  </si>
  <si>
    <t>Percent Increase Requested:</t>
  </si>
  <si>
    <t xml:space="preserve"> </t>
  </si>
  <si>
    <t>By Rate Grouping</t>
  </si>
  <si>
    <t>Present Rate Revenue WITHOUT Fuel</t>
  </si>
  <si>
    <t>Present Rate Revenue WITH Fuel</t>
  </si>
  <si>
    <t>Total Revenue Increase</t>
  </si>
  <si>
    <t>Proposed Rate Revenue WITHOUT Fuel</t>
  </si>
  <si>
    <t>Percent (%) Change WITHOUT Fuel</t>
  </si>
  <si>
    <t>Proposed Rate Revenue WITH Fuel</t>
  </si>
  <si>
    <t>Percent (%) Change WITH Fuel</t>
  </si>
  <si>
    <t>Domestic</t>
  </si>
  <si>
    <t>Small Business</t>
  </si>
  <si>
    <t xml:space="preserve">Medium Business </t>
  </si>
  <si>
    <t>Large Business</t>
  </si>
  <si>
    <t>Agricultural</t>
  </si>
  <si>
    <t>Government / Institution</t>
  </si>
  <si>
    <t xml:space="preserve"> Outdoor Lighting</t>
  </si>
  <si>
    <t>Marginally Priced</t>
  </si>
  <si>
    <t>All Groups</t>
  </si>
  <si>
    <t>Requested Effective Date:  January 1, 2023</t>
  </si>
  <si>
    <t>Retail Cost of Capital for the 13 month average ending July 31, 2023:  Refer to Exhibit___(APA/SPA/ADH/MBR-3, Schedule 1, Workpaper 1)</t>
  </si>
  <si>
    <t>Test Year:  Projected Twelve Months Ending July 31, 2023</t>
  </si>
  <si>
    <t>Rate Base:  Thirteen Months Ending July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</si>
</sst>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0.000%"/>
    <numFmt numFmtId="166" formatCode="0.0000000000%"/>
    <numFmt numFmtId="167" formatCode="00000"/>
    <numFmt numFmtId="168" formatCode="0.0%"/>
    <numFmt numFmtId="169" formatCode="_(* #,##0.00000_);_(* \(#,##0.00000\);_(* &quot;-&quot;??_);_(@_)"/>
    <numFmt numFmtId="170" formatCode="_(* #,##0_);_(* \(#,##0\);_(* &quot;-&quot;??_);_(@_)"/>
  </numFmts>
  <fonts count="10" x14ac:knownFonts="1">
    <font>
      <sz val="12"/>
      <name val="Times New Roman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color indexed="17"/>
      <name val="Times New Roman"/>
      <family val="1"/>
    </font>
    <font>
      <sz val="10"/>
      <name val="Courier"/>
      <family val="3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4">
    <xf numFmtId="37" fontId="0" fillId="2" borderId="0"/>
    <xf numFmtId="0" fontId="5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59">
    <xf numFmtId="37" fontId="0" fillId="2" borderId="0" xfId="0"/>
    <xf numFmtId="5" fontId="4" fillId="0" borderId="0" xfId="0" applyNumberFormat="1" applyFont="1" applyFill="1" applyAlignment="1" applyProtection="1">
      <alignment horizontal="right"/>
      <protection locked="0"/>
    </xf>
    <xf numFmtId="37" fontId="3" fillId="0" borderId="0" xfId="0" quotePrefix="1" applyFont="1" applyFill="1" applyAlignment="1">
      <alignment horizontal="left"/>
    </xf>
    <xf numFmtId="37" fontId="6" fillId="0" borderId="0" xfId="0" applyFont="1" applyFill="1"/>
    <xf numFmtId="37" fontId="7" fillId="0" borderId="0" xfId="0" applyFont="1" applyFill="1" applyAlignment="1">
      <alignment horizontal="right"/>
    </xf>
    <xf numFmtId="42" fontId="3" fillId="0" borderId="0" xfId="0" applyNumberFormat="1" applyFont="1" applyFill="1" applyAlignment="1" applyProtection="1">
      <alignment horizontal="right"/>
      <protection locked="0"/>
    </xf>
    <xf numFmtId="41" fontId="3" fillId="0" borderId="0" xfId="0" applyNumberFormat="1" applyFont="1" applyFill="1" applyAlignment="1" applyProtection="1">
      <alignment horizontal="right"/>
      <protection locked="0"/>
    </xf>
    <xf numFmtId="41" fontId="3" fillId="0" borderId="17" xfId="0" applyNumberFormat="1" applyFont="1" applyFill="1" applyBorder="1" applyAlignment="1" applyProtection="1">
      <alignment horizontal="right"/>
      <protection locked="0"/>
    </xf>
    <xf numFmtId="42" fontId="3" fillId="0" borderId="21" xfId="0" applyNumberFormat="1" applyFont="1" applyFill="1" applyBorder="1" applyAlignment="1" applyProtection="1">
      <alignment horizontal="right"/>
      <protection locked="0"/>
    </xf>
    <xf numFmtId="37" fontId="3" fillId="0" borderId="0" xfId="0" applyFont="1" applyFill="1"/>
    <xf numFmtId="37" fontId="3" fillId="0" borderId="0" xfId="0" applyFont="1" applyFill="1" applyAlignment="1">
      <alignment horizontal="centerContinuous"/>
    </xf>
    <xf numFmtId="37" fontId="3" fillId="0" borderId="0" xfId="0" applyFont="1" applyFill="1" applyAlignment="1">
      <alignment horizontal="center"/>
    </xf>
    <xf numFmtId="169" fontId="3" fillId="0" borderId="0" xfId="3" applyNumberFormat="1" applyFont="1" applyFill="1"/>
    <xf numFmtId="164" fontId="3" fillId="2" borderId="9" xfId="0" applyNumberFormat="1" applyFont="1" applyBorder="1"/>
    <xf numFmtId="165" fontId="3" fillId="2" borderId="9" xfId="0" applyNumberFormat="1" applyFont="1" applyBorder="1"/>
    <xf numFmtId="0" fontId="3" fillId="2" borderId="9" xfId="0" applyNumberFormat="1" applyFont="1" applyBorder="1"/>
    <xf numFmtId="165" fontId="3" fillId="2" borderId="8" xfId="0" applyNumberFormat="1" applyFont="1" applyBorder="1"/>
    <xf numFmtId="42" fontId="3" fillId="2" borderId="9" xfId="0" applyNumberFormat="1" applyFont="1" applyBorder="1" applyAlignment="1">
      <alignment horizontal="center"/>
    </xf>
    <xf numFmtId="168" fontId="3" fillId="2" borderId="9" xfId="0" applyNumberFormat="1" applyFont="1" applyBorder="1" applyAlignment="1">
      <alignment horizontal="center"/>
    </xf>
    <xf numFmtId="168" fontId="3" fillId="2" borderId="8" xfId="0" applyNumberFormat="1" applyFont="1" applyBorder="1" applyAlignment="1">
      <alignment horizontal="center"/>
    </xf>
    <xf numFmtId="41" fontId="3" fillId="2" borderId="5" xfId="0" applyNumberFormat="1" applyFont="1" applyBorder="1" applyAlignment="1">
      <alignment horizontal="center"/>
    </xf>
    <xf numFmtId="43" fontId="3" fillId="2" borderId="5" xfId="0" applyNumberFormat="1" applyFont="1" applyBorder="1" applyAlignment="1">
      <alignment horizontal="center"/>
    </xf>
    <xf numFmtId="168" fontId="3" fillId="2" borderId="5" xfId="0" applyNumberFormat="1" applyFont="1" applyBorder="1" applyAlignment="1">
      <alignment horizontal="center"/>
    </xf>
    <xf numFmtId="168" fontId="3" fillId="0" borderId="4" xfId="2" applyNumberFormat="1" applyFont="1" applyBorder="1" applyAlignment="1" applyProtection="1">
      <alignment horizontal="center"/>
    </xf>
    <xf numFmtId="41" fontId="3" fillId="2" borderId="9" xfId="0" applyNumberFormat="1" applyFont="1" applyBorder="1" applyAlignment="1">
      <alignment horizontal="center"/>
    </xf>
    <xf numFmtId="170" fontId="3" fillId="2" borderId="9" xfId="0" applyNumberFormat="1" applyFont="1" applyBorder="1" applyAlignment="1">
      <alignment horizontal="center"/>
    </xf>
    <xf numFmtId="170" fontId="3" fillId="2" borderId="5" xfId="0" applyNumberFormat="1" applyFont="1" applyBorder="1" applyAlignment="1">
      <alignment horizontal="center"/>
    </xf>
    <xf numFmtId="168" fontId="3" fillId="2" borderId="4" xfId="0" applyNumberFormat="1" applyFont="1" applyBorder="1" applyAlignment="1">
      <alignment horizontal="center"/>
    </xf>
    <xf numFmtId="0" fontId="9" fillId="3" borderId="14" xfId="0" applyNumberFormat="1" applyFont="1" applyFill="1" applyBorder="1" applyAlignment="1">
      <alignment horizontal="center"/>
    </xf>
    <xf numFmtId="42" fontId="3" fillId="3" borderId="15" xfId="1" applyNumberFormat="1" applyFont="1" applyFill="1" applyBorder="1" applyAlignment="1" applyProtection="1">
      <alignment horizontal="center"/>
      <protection locked="0"/>
    </xf>
    <xf numFmtId="42" fontId="3" fillId="3" borderId="16" xfId="1" applyNumberFormat="1" applyFont="1" applyFill="1" applyBorder="1" applyAlignment="1" applyProtection="1">
      <alignment horizontal="center"/>
      <protection locked="0"/>
    </xf>
    <xf numFmtId="168" fontId="3" fillId="3" borderId="16" xfId="2" applyNumberFormat="1" applyFont="1" applyFill="1" applyBorder="1" applyAlignment="1" applyProtection="1">
      <alignment horizontal="center"/>
      <protection locked="0"/>
    </xf>
    <xf numFmtId="37" fontId="6" fillId="2" borderId="0" xfId="0" applyFont="1" applyAlignment="1"/>
    <xf numFmtId="37" fontId="1" fillId="0" borderId="0" xfId="0" applyFont="1" applyFill="1" applyAlignment="1"/>
    <xf numFmtId="0" fontId="9" fillId="2" borderId="6" xfId="0" applyNumberFormat="1" applyFont="1" applyBorder="1" applyAlignment="1">
      <alignment horizontal="center" wrapText="1"/>
    </xf>
    <xf numFmtId="0" fontId="3" fillId="2" borderId="7" xfId="0" applyNumberFormat="1" applyFont="1" applyBorder="1" applyAlignment="1">
      <alignment horizontal="center" wrapText="1"/>
    </xf>
    <xf numFmtId="0" fontId="9" fillId="2" borderId="6" xfId="0" applyNumberFormat="1" applyFont="1" applyBorder="1" applyAlignment="1">
      <alignment horizontal="center"/>
    </xf>
    <xf numFmtId="0" fontId="9" fillId="2" borderId="7" xfId="0" applyNumberFormat="1" applyFont="1" applyBorder="1" applyAlignment="1">
      <alignment horizontal="center"/>
    </xf>
    <xf numFmtId="0" fontId="9" fillId="2" borderId="3" xfId="0" applyNumberFormat="1" applyFont="1" applyBorder="1" applyAlignment="1">
      <alignment horizontal="center"/>
    </xf>
    <xf numFmtId="0" fontId="9" fillId="2" borderId="13" xfId="0" applyNumberFormat="1" applyFont="1" applyBorder="1" applyAlignment="1">
      <alignment horizontal="center"/>
    </xf>
    <xf numFmtId="166" fontId="9" fillId="0" borderId="12" xfId="1" applyNumberFormat="1" applyFont="1" applyBorder="1" applyAlignment="1" applyProtection="1">
      <alignment horizontal="center" vertical="center" wrapText="1"/>
      <protection locked="0"/>
    </xf>
    <xf numFmtId="166" fontId="9" fillId="0" borderId="9" xfId="1" applyNumberFormat="1" applyFont="1" applyBorder="1" applyAlignment="1" applyProtection="1">
      <alignment horizontal="center" vertical="center" wrapText="1"/>
      <protection locked="0"/>
    </xf>
    <xf numFmtId="166" fontId="9" fillId="0" borderId="2" xfId="1" applyNumberFormat="1" applyFont="1" applyBorder="1" applyAlignment="1" applyProtection="1">
      <alignment horizontal="center" vertical="center" wrapText="1"/>
      <protection locked="0"/>
    </xf>
    <xf numFmtId="167" fontId="9" fillId="0" borderId="12" xfId="1" applyNumberFormat="1" applyFont="1" applyBorder="1" applyAlignment="1" applyProtection="1">
      <alignment horizontal="center" vertical="center" wrapText="1"/>
      <protection locked="0"/>
    </xf>
    <xf numFmtId="167" fontId="9" fillId="0" borderId="9" xfId="1" applyNumberFormat="1" applyFont="1" applyBorder="1" applyAlignment="1" applyProtection="1">
      <alignment horizontal="center" vertical="center" wrapText="1"/>
      <protection locked="0"/>
    </xf>
    <xf numFmtId="167" fontId="9" fillId="0" borderId="2" xfId="1" applyNumberFormat="1" applyFont="1" applyBorder="1" applyAlignment="1" applyProtection="1">
      <alignment horizontal="center" vertical="center" wrapText="1"/>
      <protection locked="0"/>
    </xf>
    <xf numFmtId="166" fontId="9" fillId="0" borderId="11" xfId="1" applyNumberFormat="1" applyFont="1" applyBorder="1" applyAlignment="1" applyProtection="1">
      <alignment horizontal="center" vertical="center" wrapText="1"/>
      <protection locked="0"/>
    </xf>
    <xf numFmtId="166" fontId="9" fillId="0" borderId="8" xfId="1" applyNumberFormat="1" applyFont="1" applyBorder="1" applyAlignment="1" applyProtection="1">
      <alignment horizontal="center" vertical="center" wrapText="1"/>
      <protection locked="0"/>
    </xf>
    <xf numFmtId="166" fontId="9" fillId="0" borderId="1" xfId="1" applyNumberFormat="1" applyFont="1" applyBorder="1" applyAlignment="1" applyProtection="1">
      <alignment horizontal="center" vertical="center" wrapText="1"/>
      <protection locked="0"/>
    </xf>
    <xf numFmtId="37" fontId="1" fillId="0" borderId="0" xfId="0" applyFont="1" applyFill="1" applyAlignment="1">
      <alignment horizontal="center"/>
    </xf>
    <xf numFmtId="164" fontId="9" fillId="0" borderId="13" xfId="1" applyNumberFormat="1" applyFont="1" applyBorder="1" applyAlignment="1" applyProtection="1">
      <alignment horizontal="center" vertical="center"/>
      <protection locked="0"/>
    </xf>
    <xf numFmtId="164" fontId="9" fillId="0" borderId="10" xfId="1" applyNumberFormat="1" applyFont="1" applyBorder="1" applyAlignment="1" applyProtection="1">
      <alignment horizontal="center" vertical="center"/>
      <protection locked="0"/>
    </xf>
    <xf numFmtId="164" fontId="9" fillId="0" borderId="3" xfId="1" applyNumberFormat="1" applyFont="1" applyBorder="1" applyAlignment="1" applyProtection="1">
      <alignment horizontal="center" vertical="center"/>
      <protection locked="0"/>
    </xf>
    <xf numFmtId="164" fontId="9" fillId="0" borderId="18" xfId="1" applyNumberFormat="1" applyFont="1" applyBorder="1" applyAlignment="1" applyProtection="1">
      <alignment horizontal="center" vertical="center" wrapText="1"/>
      <protection locked="0"/>
    </xf>
    <xf numFmtId="164" fontId="9" fillId="0" borderId="19" xfId="1" applyNumberFormat="1" applyFont="1" applyBorder="1" applyAlignment="1" applyProtection="1">
      <alignment horizontal="center" vertical="center" wrapText="1"/>
      <protection locked="0"/>
    </xf>
    <xf numFmtId="164" fontId="9" fillId="0" borderId="20" xfId="1" applyNumberFormat="1" applyFont="1" applyBorder="1" applyAlignment="1" applyProtection="1">
      <alignment horizontal="center" vertical="center" wrapText="1"/>
      <protection locked="0"/>
    </xf>
    <xf numFmtId="164" fontId="9" fillId="0" borderId="12" xfId="1" applyNumberFormat="1" applyFont="1" applyBorder="1" applyAlignment="1" applyProtection="1">
      <alignment horizontal="center" vertical="center" wrapText="1"/>
      <protection locked="0"/>
    </xf>
    <xf numFmtId="164" fontId="9" fillId="0" borderId="9" xfId="1" applyNumberFormat="1" applyFont="1" applyBorder="1" applyAlignment="1" applyProtection="1">
      <alignment horizontal="center" vertical="center" wrapText="1"/>
      <protection locked="0"/>
    </xf>
    <xf numFmtId="164" fontId="9" fillId="0" borderId="2" xfId="1" applyNumberFormat="1" applyFont="1" applyBorder="1" applyAlignment="1" applyProtection="1">
      <alignment horizontal="center" vertical="center" wrapText="1"/>
      <protection locked="0"/>
    </xf>
  </cellXfs>
  <cellStyles count="4">
    <cellStyle name="Comma" xfId="3" builtinId="3"/>
    <cellStyle name="Normal" xfId="0" builtinId="0"/>
    <cellStyle name="Normal_feb98ODL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showGridLines="0" tabSelected="1" showOutlineSymbols="0" zoomScale="70" zoomScaleNormal="70" workbookViewId="0">
      <selection sqref="A1:I1"/>
    </sheetView>
  </sheetViews>
  <sheetFormatPr defaultColWidth="10.25" defaultRowHeight="15.75" x14ac:dyDescent="0.25"/>
  <cols>
    <col min="1" max="1" width="11.375" style="11" customWidth="1"/>
    <col min="2" max="2" width="17.625" style="9" customWidth="1"/>
    <col min="3" max="3" width="15.75" style="9" customWidth="1"/>
    <col min="4" max="4" width="16.5" style="9" customWidth="1"/>
    <col min="5" max="5" width="16.75" style="9" customWidth="1"/>
    <col min="6" max="6" width="16.625" style="9" customWidth="1"/>
    <col min="7" max="7" width="16.75" style="9" customWidth="1"/>
    <col min="8" max="8" width="15" style="9" customWidth="1"/>
    <col min="9" max="9" width="16.75" style="9" customWidth="1"/>
    <col min="10" max="10" width="13.375" style="9" bestFit="1" customWidth="1"/>
    <col min="11" max="11" width="14.25" style="9" bestFit="1" customWidth="1"/>
    <col min="12" max="12" width="11.75" style="9" bestFit="1" customWidth="1"/>
    <col min="13" max="16384" width="10.25" style="9"/>
  </cols>
  <sheetData>
    <row r="1" spans="1:1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33"/>
    </row>
    <row r="2" spans="1:11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11" x14ac:dyDescent="0.2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33"/>
    </row>
    <row r="4" spans="1:11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33"/>
    </row>
    <row r="5" spans="1:11" x14ac:dyDescent="0.25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32"/>
    </row>
    <row r="7" spans="1:11" x14ac:dyDescent="0.25">
      <c r="A7" s="3" t="s">
        <v>4</v>
      </c>
      <c r="E7" s="4"/>
    </row>
    <row r="8" spans="1:11" x14ac:dyDescent="0.25">
      <c r="A8" s="2" t="s">
        <v>5</v>
      </c>
      <c r="E8" s="5">
        <v>312245.15080506611</v>
      </c>
    </row>
    <row r="9" spans="1:11" x14ac:dyDescent="0.25">
      <c r="A9" s="2" t="s">
        <v>6</v>
      </c>
      <c r="E9" s="6">
        <v>105626.42320346624</v>
      </c>
    </row>
    <row r="10" spans="1:11" x14ac:dyDescent="0.25">
      <c r="A10" s="2" t="s">
        <v>7</v>
      </c>
      <c r="D10" s="1"/>
      <c r="E10" s="6">
        <v>29649.877391712485</v>
      </c>
    </row>
    <row r="11" spans="1:11" x14ac:dyDescent="0.25">
      <c r="A11" s="2" t="s">
        <v>8</v>
      </c>
      <c r="D11" s="1"/>
      <c r="E11" s="7">
        <v>11123.5990538241</v>
      </c>
    </row>
    <row r="12" spans="1:11" ht="16.5" thickBot="1" x14ac:dyDescent="0.3">
      <c r="A12" s="2" t="s">
        <v>9</v>
      </c>
      <c r="D12" s="1"/>
      <c r="E12" s="8">
        <f>SUM(E8:E11)</f>
        <v>458645.05045406893</v>
      </c>
    </row>
    <row r="13" spans="1:11" ht="16.5" thickTop="1" x14ac:dyDescent="0.25">
      <c r="A13" s="9"/>
    </row>
    <row r="14" spans="1:11" x14ac:dyDescent="0.25">
      <c r="A14" s="9" t="s">
        <v>10</v>
      </c>
    </row>
    <row r="15" spans="1:11" ht="16.5" thickBot="1" x14ac:dyDescent="0.3">
      <c r="A15" s="9"/>
      <c r="F15" s="9" t="s">
        <v>11</v>
      </c>
      <c r="G15" s="9" t="s">
        <v>11</v>
      </c>
      <c r="H15" s="9" t="s">
        <v>11</v>
      </c>
      <c r="K15" s="9" t="s">
        <v>11</v>
      </c>
    </row>
    <row r="16" spans="1:11" x14ac:dyDescent="0.25">
      <c r="B16" s="50" t="s">
        <v>12</v>
      </c>
      <c r="C16" s="53" t="s">
        <v>13</v>
      </c>
      <c r="D16" s="56" t="s">
        <v>14</v>
      </c>
      <c r="E16" s="56" t="s">
        <v>15</v>
      </c>
      <c r="F16" s="56" t="s">
        <v>16</v>
      </c>
      <c r="G16" s="40" t="s">
        <v>17</v>
      </c>
      <c r="H16" s="43" t="s">
        <v>18</v>
      </c>
      <c r="I16" s="46" t="s">
        <v>19</v>
      </c>
    </row>
    <row r="17" spans="1:9" x14ac:dyDescent="0.25">
      <c r="B17" s="51"/>
      <c r="C17" s="54"/>
      <c r="D17" s="57"/>
      <c r="E17" s="57"/>
      <c r="F17" s="57"/>
      <c r="G17" s="41"/>
      <c r="H17" s="44"/>
      <c r="I17" s="47"/>
    </row>
    <row r="18" spans="1:9" ht="21.75" customHeight="1" thickBot="1" x14ac:dyDescent="0.3">
      <c r="B18" s="52"/>
      <c r="C18" s="55"/>
      <c r="D18" s="58"/>
      <c r="E18" s="58"/>
      <c r="F18" s="58"/>
      <c r="G18" s="42"/>
      <c r="H18" s="45"/>
      <c r="I18" s="48"/>
    </row>
    <row r="19" spans="1:9" x14ac:dyDescent="0.25">
      <c r="B19" s="39" t="s">
        <v>20</v>
      </c>
      <c r="C19" s="15" t="s">
        <v>11</v>
      </c>
      <c r="D19" s="15" t="s">
        <v>11</v>
      </c>
      <c r="E19" s="13"/>
      <c r="F19" s="15"/>
      <c r="G19" s="14"/>
      <c r="H19" s="15" t="s">
        <v>11</v>
      </c>
      <c r="I19" s="16"/>
    </row>
    <row r="20" spans="1:9" x14ac:dyDescent="0.25">
      <c r="B20" s="37"/>
      <c r="C20" s="17">
        <v>2934736.1394551792</v>
      </c>
      <c r="D20" s="17">
        <v>3769236.5915675177</v>
      </c>
      <c r="E20" s="17">
        <f>F20-C20</f>
        <v>232092.76536201593</v>
      </c>
      <c r="F20" s="17">
        <v>3166828.9048171951</v>
      </c>
      <c r="G20" s="18">
        <f>E20/C20</f>
        <v>7.9084713014473229E-2</v>
      </c>
      <c r="H20" s="17">
        <f>D20+E20</f>
        <v>4001329.3569295336</v>
      </c>
      <c r="I20" s="19">
        <f>(H20-D20)/D20</f>
        <v>6.1575536510828359E-2</v>
      </c>
    </row>
    <row r="21" spans="1:9" x14ac:dyDescent="0.25">
      <c r="B21" s="36" t="s">
        <v>21</v>
      </c>
      <c r="C21" s="21" t="s">
        <v>11</v>
      </c>
      <c r="D21" s="21" t="s">
        <v>11</v>
      </c>
      <c r="E21" s="20"/>
      <c r="F21" s="21">
        <v>0</v>
      </c>
      <c r="G21" s="22"/>
      <c r="H21" s="21" t="s">
        <v>11</v>
      </c>
      <c r="I21" s="23"/>
    </row>
    <row r="22" spans="1:9" x14ac:dyDescent="0.25">
      <c r="B22" s="37"/>
      <c r="C22" s="25">
        <v>646877.91905100225</v>
      </c>
      <c r="D22" s="25">
        <v>794126.673322335</v>
      </c>
      <c r="E22" s="24">
        <f>F22-C22</f>
        <v>51854.309623932233</v>
      </c>
      <c r="F22" s="25">
        <v>698732.22867493448</v>
      </c>
      <c r="G22" s="18">
        <f>E22/C22</f>
        <v>8.0160889863120907E-2</v>
      </c>
      <c r="H22" s="25">
        <f>D22+E22</f>
        <v>845980.98294626724</v>
      </c>
      <c r="I22" s="19">
        <f>(H22-D22)/D22</f>
        <v>6.5297277331074655E-2</v>
      </c>
    </row>
    <row r="23" spans="1:9" x14ac:dyDescent="0.25">
      <c r="B23" s="36" t="s">
        <v>22</v>
      </c>
      <c r="C23" s="26" t="s">
        <v>11</v>
      </c>
      <c r="D23" s="26" t="s">
        <v>11</v>
      </c>
      <c r="E23" s="20"/>
      <c r="F23" s="26">
        <v>0</v>
      </c>
      <c r="G23" s="22"/>
      <c r="H23" s="26" t="s">
        <v>11</v>
      </c>
      <c r="I23" s="23"/>
    </row>
    <row r="24" spans="1:9" x14ac:dyDescent="0.25">
      <c r="A24" s="9"/>
      <c r="B24" s="37"/>
      <c r="C24" s="25">
        <v>989821.35331599799</v>
      </c>
      <c r="D24" s="25">
        <v>1328591.1169069733</v>
      </c>
      <c r="E24" s="24">
        <f>F24-C24</f>
        <v>78519.140772913699</v>
      </c>
      <c r="F24" s="25">
        <v>1068340.4940889117</v>
      </c>
      <c r="G24" s="18">
        <f>E24/C24</f>
        <v>7.9326577982852087E-2</v>
      </c>
      <c r="H24" s="25">
        <f>D24+E24</f>
        <v>1407110.2576798871</v>
      </c>
      <c r="I24" s="19">
        <f>(H24-D24)/D24</f>
        <v>5.9099552732002535E-2</v>
      </c>
    </row>
    <row r="25" spans="1:9" x14ac:dyDescent="0.25">
      <c r="A25" s="9"/>
      <c r="B25" s="36" t="s">
        <v>23</v>
      </c>
      <c r="C25" s="26" t="s">
        <v>11</v>
      </c>
      <c r="D25" s="26" t="s">
        <v>11</v>
      </c>
      <c r="E25" s="20"/>
      <c r="F25" s="26">
        <v>0</v>
      </c>
      <c r="G25" s="22"/>
      <c r="H25" s="26" t="s">
        <v>11</v>
      </c>
      <c r="I25" s="23"/>
    </row>
    <row r="26" spans="1:9" x14ac:dyDescent="0.25">
      <c r="A26" s="9"/>
      <c r="B26" s="37"/>
      <c r="C26" s="25">
        <v>216955.34932582424</v>
      </c>
      <c r="D26" s="25">
        <v>319749.99097040104</v>
      </c>
      <c r="E26" s="24">
        <f>F26-C26</f>
        <v>16797.891481428436</v>
      </c>
      <c r="F26" s="25">
        <v>233753.24080725267</v>
      </c>
      <c r="G26" s="18">
        <f>E26/C26</f>
        <v>7.7425569517538415E-2</v>
      </c>
      <c r="H26" s="25">
        <f>D26+E26</f>
        <v>336547.8824518295</v>
      </c>
      <c r="I26" s="19">
        <f>(H26-D26)/D26</f>
        <v>5.2534454904749103E-2</v>
      </c>
    </row>
    <row r="27" spans="1:9" x14ac:dyDescent="0.25">
      <c r="A27" s="9"/>
      <c r="B27" s="36" t="s">
        <v>24</v>
      </c>
      <c r="C27" s="26" t="s">
        <v>11</v>
      </c>
      <c r="D27" s="26" t="s">
        <v>11</v>
      </c>
      <c r="E27" s="20"/>
      <c r="F27" s="26">
        <v>0</v>
      </c>
      <c r="G27" s="22"/>
      <c r="H27" s="26" t="s">
        <v>11</v>
      </c>
      <c r="I27" s="23"/>
    </row>
    <row r="28" spans="1:9" x14ac:dyDescent="0.25">
      <c r="A28" s="9"/>
      <c r="B28" s="37"/>
      <c r="C28" s="25">
        <v>14316.325257490085</v>
      </c>
      <c r="D28" s="25">
        <v>19933.506589334673</v>
      </c>
      <c r="E28" s="24">
        <f>F28-C28</f>
        <v>1129.6309256194199</v>
      </c>
      <c r="F28" s="25">
        <v>15445.956183109505</v>
      </c>
      <c r="G28" s="18">
        <f>E28/C28</f>
        <v>7.8905089490643843E-2</v>
      </c>
      <c r="H28" s="25">
        <f>D28+E28</f>
        <v>21063.137514954091</v>
      </c>
      <c r="I28" s="19">
        <f>(H28-D28)/D28</f>
        <v>5.6669955211183051E-2</v>
      </c>
    </row>
    <row r="29" spans="1:9" ht="15.75" customHeight="1" x14ac:dyDescent="0.25">
      <c r="A29" s="9"/>
      <c r="B29" s="34" t="s">
        <v>25</v>
      </c>
      <c r="C29" s="26" t="s">
        <v>11</v>
      </c>
      <c r="D29" s="26" t="s">
        <v>11</v>
      </c>
      <c r="E29" s="20"/>
      <c r="F29" s="26">
        <v>0</v>
      </c>
      <c r="G29" s="22"/>
      <c r="H29" s="26" t="s">
        <v>11</v>
      </c>
      <c r="I29" s="27" t="s">
        <v>11</v>
      </c>
    </row>
    <row r="30" spans="1:9" x14ac:dyDescent="0.25">
      <c r="A30" s="9"/>
      <c r="B30" s="35"/>
      <c r="C30" s="25">
        <v>117104.0863273834</v>
      </c>
      <c r="D30" s="25">
        <v>174163.2886596579</v>
      </c>
      <c r="E30" s="24">
        <f>F30-C30</f>
        <v>9339.8730212587107</v>
      </c>
      <c r="F30" s="25">
        <v>126443.95934864211</v>
      </c>
      <c r="G30" s="18">
        <f>E30/C30</f>
        <v>7.9757020563292605E-2</v>
      </c>
      <c r="H30" s="25">
        <f>D30+E30</f>
        <v>183503.16168091662</v>
      </c>
      <c r="I30" s="19">
        <f>(H30-D30)/D30</f>
        <v>5.3627105305241868E-2</v>
      </c>
    </row>
    <row r="31" spans="1:9" x14ac:dyDescent="0.25">
      <c r="A31" s="9"/>
      <c r="B31" s="36" t="s">
        <v>26</v>
      </c>
      <c r="C31" s="26" t="s">
        <v>11</v>
      </c>
      <c r="D31" s="26" t="s">
        <v>11</v>
      </c>
      <c r="E31" s="20"/>
      <c r="F31" s="26">
        <v>0</v>
      </c>
      <c r="G31" s="22"/>
      <c r="H31" s="26" t="s">
        <v>11</v>
      </c>
      <c r="I31" s="27" t="s">
        <v>11</v>
      </c>
    </row>
    <row r="32" spans="1:9" x14ac:dyDescent="0.25">
      <c r="A32" s="9"/>
      <c r="B32" s="37"/>
      <c r="C32" s="25">
        <v>120752.55556110397</v>
      </c>
      <c r="D32" s="25">
        <v>142534.18285695059</v>
      </c>
      <c r="E32" s="24">
        <f>F32-C32</f>
        <v>9415.1718372165196</v>
      </c>
      <c r="F32" s="25">
        <v>130167.72739832049</v>
      </c>
      <c r="G32" s="18">
        <f>E32/C32</f>
        <v>7.7970787396314731E-2</v>
      </c>
      <c r="H32" s="25">
        <f>D32+E32</f>
        <v>151949.35469416709</v>
      </c>
      <c r="I32" s="19">
        <f>(H32-D32)/D32</f>
        <v>6.6055535931796167E-2</v>
      </c>
    </row>
    <row r="33" spans="1:9" x14ac:dyDescent="0.25">
      <c r="A33" s="9"/>
      <c r="B33" s="36" t="s">
        <v>27</v>
      </c>
      <c r="C33" s="26" t="s">
        <v>11</v>
      </c>
      <c r="D33" s="26" t="s">
        <v>11</v>
      </c>
      <c r="E33" s="20"/>
      <c r="F33" s="26">
        <v>0</v>
      </c>
      <c r="G33" s="22"/>
      <c r="H33" s="26" t="s">
        <v>11</v>
      </c>
      <c r="I33" s="27" t="s">
        <v>11</v>
      </c>
    </row>
    <row r="34" spans="1:9" ht="16.5" thickBot="1" x14ac:dyDescent="0.3">
      <c r="A34" s="9"/>
      <c r="B34" s="38"/>
      <c r="C34" s="25">
        <v>1050892.5880980904</v>
      </c>
      <c r="D34" s="25">
        <v>1824442.6531038217</v>
      </c>
      <c r="E34" s="24">
        <f>F34-C34</f>
        <v>59497.455726102926</v>
      </c>
      <c r="F34" s="25">
        <v>1110390.0438241933</v>
      </c>
      <c r="G34" s="18">
        <f>E34/C34</f>
        <v>5.6616115100575272E-2</v>
      </c>
      <c r="H34" s="25">
        <f>D34+E34</f>
        <v>1883940.1088299246</v>
      </c>
      <c r="I34" s="19">
        <f>(H34-D34)/D34</f>
        <v>3.2611304951067246E-2</v>
      </c>
    </row>
    <row r="35" spans="1:9" ht="16.5" thickBot="1" x14ac:dyDescent="0.3">
      <c r="A35" s="9"/>
      <c r="B35" s="28" t="s">
        <v>28</v>
      </c>
      <c r="C35" s="29">
        <f>SUM(C20:C34)</f>
        <v>6091456.3163920715</v>
      </c>
      <c r="D35" s="29">
        <f>SUM(D20:D34)</f>
        <v>8372778.0039769933</v>
      </c>
      <c r="E35" s="29">
        <f>SUM(E20:E34)</f>
        <v>458646.23875048786</v>
      </c>
      <c r="F35" s="30">
        <f>SUM(F20:F34)</f>
        <v>6550102.5551425591</v>
      </c>
      <c r="G35" s="31">
        <f>E35/C35</f>
        <v>7.5293364169135332E-2</v>
      </c>
      <c r="H35" s="30">
        <f>SUM(H20:H34)</f>
        <v>8831424.242727479</v>
      </c>
      <c r="I35" s="31">
        <f>(H35-D35)/D35</f>
        <v>5.4778263383148687E-2</v>
      </c>
    </row>
    <row r="36" spans="1:9" ht="25.5" customHeight="1" x14ac:dyDescent="0.25">
      <c r="A36" s="9"/>
      <c r="E36" s="12"/>
    </row>
    <row r="37" spans="1:9" x14ac:dyDescent="0.25">
      <c r="A37" s="2" t="s">
        <v>29</v>
      </c>
    </row>
    <row r="38" spans="1:9" x14ac:dyDescent="0.25">
      <c r="A38" s="9"/>
    </row>
    <row r="39" spans="1:9" x14ac:dyDescent="0.25">
      <c r="A39" s="2" t="s">
        <v>31</v>
      </c>
    </row>
    <row r="40" spans="1:9" x14ac:dyDescent="0.25">
      <c r="A40" s="9"/>
    </row>
    <row r="41" spans="1:9" x14ac:dyDescent="0.25">
      <c r="A41" s="9" t="s">
        <v>32</v>
      </c>
    </row>
    <row r="42" spans="1:9" x14ac:dyDescent="0.25">
      <c r="A42" s="9"/>
    </row>
    <row r="43" spans="1:9" x14ac:dyDescent="0.25">
      <c r="A43" s="2" t="s">
        <v>30</v>
      </c>
    </row>
    <row r="44" spans="1:9" x14ac:dyDescent="0.25">
      <c r="A44" s="2"/>
    </row>
    <row r="45" spans="1:9" x14ac:dyDescent="0.25">
      <c r="A45" s="9"/>
    </row>
    <row r="46" spans="1:9" x14ac:dyDescent="0.25">
      <c r="A46" s="9"/>
    </row>
    <row r="47" spans="1:9" x14ac:dyDescent="0.25">
      <c r="A47" s="9"/>
    </row>
    <row r="48" spans="1:9" x14ac:dyDescent="0.25">
      <c r="A48" s="9"/>
    </row>
    <row r="49" spans="1:1" x14ac:dyDescent="0.25">
      <c r="A49" s="9"/>
    </row>
    <row r="50" spans="1:1" x14ac:dyDescent="0.25">
      <c r="A50" s="9"/>
    </row>
    <row r="51" spans="1:1" x14ac:dyDescent="0.25">
      <c r="A51" s="9"/>
    </row>
    <row r="52" spans="1:1" x14ac:dyDescent="0.25">
      <c r="A52" s="9"/>
    </row>
    <row r="53" spans="1:1" x14ac:dyDescent="0.25">
      <c r="A53" s="9"/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  <row r="58" spans="1:1" x14ac:dyDescent="0.25">
      <c r="A58" s="9"/>
    </row>
    <row r="59" spans="1:1" x14ac:dyDescent="0.25">
      <c r="A59" s="9"/>
    </row>
    <row r="60" spans="1:1" x14ac:dyDescent="0.25">
      <c r="A60" s="9"/>
    </row>
    <row r="61" spans="1:1" x14ac:dyDescent="0.25">
      <c r="A61" s="9"/>
    </row>
    <row r="62" spans="1:1" x14ac:dyDescent="0.25">
      <c r="A62" s="9"/>
    </row>
    <row r="63" spans="1:1" x14ac:dyDescent="0.25">
      <c r="A63" s="9"/>
    </row>
    <row r="64" spans="1: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  <row r="81" spans="1:1" x14ac:dyDescent="0.25">
      <c r="A81" s="9"/>
    </row>
    <row r="82" spans="1:1" x14ac:dyDescent="0.25">
      <c r="A82" s="9"/>
    </row>
    <row r="83" spans="1:1" x14ac:dyDescent="0.25">
      <c r="A83" s="9"/>
    </row>
    <row r="84" spans="1:1" x14ac:dyDescent="0.25">
      <c r="A84" s="9"/>
    </row>
    <row r="85" spans="1:1" x14ac:dyDescent="0.25">
      <c r="A85" s="9"/>
    </row>
    <row r="86" spans="1:1" x14ac:dyDescent="0.25">
      <c r="A86" s="9"/>
    </row>
    <row r="87" spans="1:1" x14ac:dyDescent="0.25">
      <c r="A87" s="9"/>
    </row>
    <row r="88" spans="1:1" x14ac:dyDescent="0.25">
      <c r="A88" s="9"/>
    </row>
    <row r="89" spans="1:1" x14ac:dyDescent="0.25">
      <c r="A89" s="9"/>
    </row>
    <row r="90" spans="1:1" x14ac:dyDescent="0.25">
      <c r="A90" s="9"/>
    </row>
    <row r="91" spans="1:1" x14ac:dyDescent="0.25">
      <c r="A91" s="9"/>
    </row>
    <row r="92" spans="1:1" x14ac:dyDescent="0.25">
      <c r="A92" s="9"/>
    </row>
  </sheetData>
  <mergeCells count="20">
    <mergeCell ref="G16:G18"/>
    <mergeCell ref="H16:H18"/>
    <mergeCell ref="I16:I18"/>
    <mergeCell ref="A1:I1"/>
    <mergeCell ref="A3:I3"/>
    <mergeCell ref="A4:I4"/>
    <mergeCell ref="A5:I5"/>
    <mergeCell ref="B16:B18"/>
    <mergeCell ref="C16:C18"/>
    <mergeCell ref="D16:D18"/>
    <mergeCell ref="E16:E18"/>
    <mergeCell ref="F16:F18"/>
    <mergeCell ref="B29:B30"/>
    <mergeCell ref="B31:B32"/>
    <mergeCell ref="B33:B34"/>
    <mergeCell ref="B19:B20"/>
    <mergeCell ref="B21:B22"/>
    <mergeCell ref="B23:B24"/>
    <mergeCell ref="B25:B26"/>
    <mergeCell ref="B27:B28"/>
  </mergeCells>
  <phoneticPr fontId="0" type="noConversion"/>
  <printOptions horizontalCentered="1"/>
  <pageMargins left="0.6" right="0.5" top="1" bottom="0.5" header="0.25" footer="0.5"/>
  <pageSetup scale="51" fitToHeight="0" orientation="portrait" horizontalDpi="200" verticalDpi="200" r:id="rId1"/>
  <headerFooter alignWithMargins="0">
    <oddHeader>&amp;RM.F.R. Item - E-3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E-3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2022-06-10T20:51:50Z</dcterms:created>
  <dcterms:modified xsi:type="dcterms:W3CDTF">2022-06-21T15:54:53Z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